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9690" windowHeight="6405" activeTab="0"/>
  </bookViews>
  <sheets>
    <sheet name="Produktvalg med en knapp faktor" sheetId="1" r:id="rId1"/>
  </sheets>
  <definedNames>
    <definedName name="bestkost">'Produktvalg med en knapp faktor'!#REF!</definedName>
    <definedName name="innkj">'Produktvalg med en knapp faktor'!#REF!</definedName>
    <definedName name="innpris">'Produktvalg med en knapp faktor'!#REF!</definedName>
    <definedName name="kostnad">'Produktvalg med en knapp faktor'!#REF!</definedName>
    <definedName name="lagerkost">'Produktvalg med en knapp faktor'!#REF!</definedName>
    <definedName name="mengde">'Produktvalg med en knapp faktor'!#REF!</definedName>
    <definedName name="minlager">'Produktvalg med en knapp faktor'!#REF!</definedName>
    <definedName name="slett">#REF!</definedName>
    <definedName name="tilbake">#REF!</definedName>
    <definedName name="_xlnm.Print_Area" localSheetId="0">'Produktvalg med en knapp faktor'!$A$46:$E$68</definedName>
  </definedNames>
  <calcPr fullCalcOnLoad="1"/>
</workbook>
</file>

<file path=xl/sharedStrings.xml><?xml version="1.0" encoding="utf-8"?>
<sst xmlns="http://schemas.openxmlformats.org/spreadsheetml/2006/main" count="18" uniqueCount="18">
  <si>
    <t>Produktvalg med en knapp faktor</t>
  </si>
  <si>
    <t>Navn:/oppgavenummer:</t>
  </si>
  <si>
    <t>Hva er betegnelsen (navnet) på den knappe faktoren:</t>
  </si>
  <si>
    <t>Produktbetegnelse (navn)</t>
  </si>
  <si>
    <t>Hjelpetabell graf</t>
  </si>
  <si>
    <t>Pris:</t>
  </si>
  <si>
    <t>Variable kostnader per enhet:</t>
  </si>
  <si>
    <t>Mengde</t>
  </si>
  <si>
    <t>Inntekt</t>
  </si>
  <si>
    <t>Faste kostnader</t>
  </si>
  <si>
    <t>Variable kostnader</t>
  </si>
  <si>
    <t>Sum kostnader</t>
  </si>
  <si>
    <t>Dekningsbidrag per enhet</t>
  </si>
  <si>
    <t>Produkt</t>
  </si>
  <si>
    <t>Salg i enheter i dag:</t>
  </si>
  <si>
    <t>Hjelpetabell rangering og sum</t>
  </si>
  <si>
    <t xml:space="preserve">Maksimalt salg når det tas hensyn til knapp faktor </t>
  </si>
  <si>
    <t>Rangering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</si>
</sst>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0.0_)"/>
    <numFmt numFmtId="175" formatCode="General_)"/>
    <numFmt numFmtId="176" formatCode="0_)"/>
    <numFmt numFmtId="177" formatCode="0.00_)"/>
    <numFmt numFmtId="178" formatCode="0.000"/>
    <numFmt numFmtId="179" formatCode="General_);;"/>
    <numFmt numFmtId="180" formatCode="0;;"/>
    <numFmt numFmtId="181" formatCode="#,##0.00;[Red]\-#,##0.00;;"/>
    <numFmt numFmtId="182" formatCode="#,##0;[Red]\-#,##0;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75" fontId="5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5" fontId="7" fillId="33" borderId="11" xfId="0" applyNumberFormat="1" applyFont="1" applyFill="1" applyBorder="1" applyAlignment="1" applyProtection="1" quotePrefix="1">
      <alignment horizontal="left"/>
      <protection/>
    </xf>
    <xf numFmtId="181" fontId="9" fillId="33" borderId="12" xfId="0" applyNumberFormat="1" applyFont="1" applyFill="1" applyBorder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179" fontId="10" fillId="33" borderId="13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175" fontId="7" fillId="0" borderId="11" xfId="0" applyNumberFormat="1" applyFont="1" applyFill="1" applyBorder="1" applyAlignment="1" applyProtection="1" quotePrefix="1">
      <alignment horizontal="left"/>
      <protection/>
    </xf>
    <xf numFmtId="175" fontId="8" fillId="0" borderId="13" xfId="0" applyNumberFormat="1" applyFont="1" applyFill="1" applyBorder="1" applyAlignment="1" applyProtection="1">
      <alignment horizontal="center"/>
      <protection/>
    </xf>
    <xf numFmtId="175" fontId="5" fillId="0" borderId="15" xfId="0" applyNumberFormat="1" applyFont="1" applyFill="1" applyBorder="1" applyAlignment="1" applyProtection="1" quotePrefix="1">
      <alignment horizontal="left"/>
      <protection/>
    </xf>
    <xf numFmtId="181" fontId="6" fillId="0" borderId="12" xfId="0" applyNumberFormat="1" applyFont="1" applyFill="1" applyBorder="1" applyAlignment="1" applyProtection="1">
      <alignment/>
      <protection/>
    </xf>
    <xf numFmtId="175" fontId="5" fillId="0" borderId="16" xfId="0" applyNumberFormat="1" applyFont="1" applyFill="1" applyBorder="1" applyAlignment="1" applyProtection="1" quotePrefix="1">
      <alignment horizontal="left"/>
      <protection/>
    </xf>
    <xf numFmtId="181" fontId="6" fillId="0" borderId="17" xfId="0" applyNumberFormat="1" applyFont="1" applyFill="1" applyBorder="1" applyAlignment="1" applyProtection="1">
      <alignment/>
      <protection/>
    </xf>
    <xf numFmtId="181" fontId="9" fillId="0" borderId="12" xfId="0" applyNumberFormat="1" applyFont="1" applyFill="1" applyBorder="1" applyAlignment="1" applyProtection="1">
      <alignment/>
      <protection/>
    </xf>
    <xf numFmtId="179" fontId="10" fillId="0" borderId="13" xfId="0" applyNumberFormat="1" applyFont="1" applyFill="1" applyBorder="1" applyAlignment="1" applyProtection="1">
      <alignment horizontal="center"/>
      <protection/>
    </xf>
    <xf numFmtId="175" fontId="5" fillId="0" borderId="18" xfId="0" applyNumberFormat="1" applyFont="1" applyFill="1" applyBorder="1" applyAlignment="1" applyProtection="1" quotePrefix="1">
      <alignment horizontal="left"/>
      <protection/>
    </xf>
    <xf numFmtId="175" fontId="5" fillId="0" borderId="18" xfId="0" applyNumberFormat="1" applyFont="1" applyFill="1" applyBorder="1" applyAlignment="1" applyProtection="1" quotePrefix="1">
      <alignment horizontal="right"/>
      <protection/>
    </xf>
    <xf numFmtId="175" fontId="5" fillId="0" borderId="11" xfId="0" applyNumberFormat="1" applyFont="1" applyFill="1" applyBorder="1" applyAlignment="1" applyProtection="1" quotePrefix="1">
      <alignment horizontal="left"/>
      <protection/>
    </xf>
    <xf numFmtId="182" fontId="9" fillId="0" borderId="13" xfId="0" applyNumberFormat="1" applyFont="1" applyFill="1" applyBorder="1" applyAlignment="1" applyProtection="1">
      <alignment/>
      <protection/>
    </xf>
    <xf numFmtId="182" fontId="5" fillId="0" borderId="17" xfId="0" applyNumberFormat="1" applyFont="1" applyFill="1" applyBorder="1" applyAlignment="1" applyProtection="1" quotePrefix="1">
      <alignment horizontal="right"/>
      <protection/>
    </xf>
    <xf numFmtId="182" fontId="5" fillId="0" borderId="12" xfId="0" applyNumberFormat="1" applyFont="1" applyFill="1" applyBorder="1" applyAlignment="1" applyProtection="1" quotePrefix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 quotePrefix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 horizontal="centerContinuous"/>
      <protection/>
    </xf>
    <xf numFmtId="175" fontId="3" fillId="0" borderId="0" xfId="0" applyNumberFormat="1" applyFont="1" applyFill="1" applyBorder="1" applyAlignment="1" applyProtection="1" quotePrefix="1">
      <alignment horizontal="left"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5" fillId="0" borderId="19" xfId="0" applyFont="1" applyFill="1" applyBorder="1" applyAlignment="1" applyProtection="1">
      <alignment/>
      <protection/>
    </xf>
    <xf numFmtId="175" fontId="5" fillId="33" borderId="0" xfId="0" applyNumberFormat="1" applyFont="1" applyFill="1" applyBorder="1" applyAlignment="1" applyProtection="1" quotePrefix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 quotePrefix="1">
      <alignment horizontal="left"/>
      <protection/>
    </xf>
    <xf numFmtId="0" fontId="12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 quotePrefix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175" fontId="5" fillId="35" borderId="11" xfId="0" applyNumberFormat="1" applyFont="1" applyFill="1" applyBorder="1" applyAlignment="1" applyProtection="1" quotePrefix="1">
      <alignment horizontal="left"/>
      <protection/>
    </xf>
    <xf numFmtId="182" fontId="9" fillId="35" borderId="13" xfId="0" applyNumberFormat="1" applyFont="1" applyFill="1" applyBorder="1" applyAlignment="1" applyProtection="1">
      <alignment/>
      <protection/>
    </xf>
    <xf numFmtId="175" fontId="5" fillId="35" borderId="16" xfId="0" applyNumberFormat="1" applyFont="1" applyFill="1" applyBorder="1" applyAlignment="1" applyProtection="1" quotePrefix="1">
      <alignment horizontal="left"/>
      <protection/>
    </xf>
    <xf numFmtId="182" fontId="5" fillId="35" borderId="17" xfId="0" applyNumberFormat="1" applyFont="1" applyFill="1" applyBorder="1" applyAlignment="1" applyProtection="1" quotePrefix="1">
      <alignment horizontal="right"/>
      <protection/>
    </xf>
    <xf numFmtId="175" fontId="5" fillId="35" borderId="15" xfId="0" applyNumberFormat="1" applyFont="1" applyFill="1" applyBorder="1" applyAlignment="1" applyProtection="1" quotePrefix="1">
      <alignment horizontal="left"/>
      <protection/>
    </xf>
    <xf numFmtId="182" fontId="5" fillId="35" borderId="12" xfId="0" applyNumberFormat="1" applyFont="1" applyFill="1" applyBorder="1" applyAlignment="1" applyProtection="1" quotePrefix="1">
      <alignment horizontal="right"/>
      <protection/>
    </xf>
    <xf numFmtId="179" fontId="10" fillId="33" borderId="0" xfId="0" applyNumberFormat="1" applyFont="1" applyFill="1" applyBorder="1" applyAlignment="1" applyProtection="1">
      <alignment horizontal="center"/>
      <protection/>
    </xf>
    <xf numFmtId="182" fontId="6" fillId="33" borderId="0" xfId="0" applyNumberFormat="1" applyFont="1" applyFill="1" applyBorder="1" applyAlignment="1" applyProtection="1">
      <alignment/>
      <protection locked="0"/>
    </xf>
    <xf numFmtId="38" fontId="11" fillId="35" borderId="11" xfId="0" applyNumberFormat="1" applyFont="1" applyFill="1" applyBorder="1" applyAlignment="1" applyProtection="1" quotePrefix="1">
      <alignment horizontal="center"/>
      <protection/>
    </xf>
    <xf numFmtId="179" fontId="10" fillId="0" borderId="0" xfId="0" applyNumberFormat="1" applyFont="1" applyFill="1" applyBorder="1" applyAlignment="1" applyProtection="1">
      <alignment horizontal="center"/>
      <protection/>
    </xf>
    <xf numFmtId="182" fontId="6" fillId="0" borderId="0" xfId="0" applyNumberFormat="1" applyFont="1" applyFill="1" applyBorder="1" applyAlignment="1" applyProtection="1">
      <alignment/>
      <protection/>
    </xf>
    <xf numFmtId="38" fontId="11" fillId="0" borderId="11" xfId="0" applyNumberFormat="1" applyFont="1" applyFill="1" applyBorder="1" applyAlignment="1" applyProtection="1" quotePrefix="1">
      <alignment horizontal="center"/>
      <protection/>
    </xf>
    <xf numFmtId="175" fontId="5" fillId="33" borderId="0" xfId="0" applyNumberFormat="1" applyFont="1" applyFill="1" applyBorder="1" applyAlignment="1" applyProtection="1">
      <alignment horizontal="left"/>
      <protection/>
    </xf>
    <xf numFmtId="2" fontId="6" fillId="33" borderId="0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right"/>
      <protection/>
    </xf>
    <xf numFmtId="175" fontId="5" fillId="33" borderId="15" xfId="0" applyNumberFormat="1" applyFont="1" applyFill="1" applyBorder="1" applyAlignment="1" applyProtection="1" quotePrefix="1">
      <alignment horizontal="right"/>
      <protection/>
    </xf>
    <xf numFmtId="175" fontId="5" fillId="33" borderId="16" xfId="0" applyNumberFormat="1" applyFont="1" applyFill="1" applyBorder="1" applyAlignment="1" applyProtection="1" quotePrefix="1">
      <alignment horizontal="right"/>
      <protection/>
    </xf>
    <xf numFmtId="175" fontId="7" fillId="33" borderId="15" xfId="0" applyNumberFormat="1" applyFont="1" applyFill="1" applyBorder="1" applyAlignment="1" applyProtection="1" quotePrefix="1">
      <alignment horizontal="left"/>
      <protection/>
    </xf>
    <xf numFmtId="175" fontId="5" fillId="33" borderId="18" xfId="0" applyNumberFormat="1" applyFont="1" applyFill="1" applyBorder="1" applyAlignment="1" applyProtection="1" quotePrefix="1">
      <alignment horizontal="right"/>
      <protection/>
    </xf>
    <xf numFmtId="0" fontId="5" fillId="33" borderId="22" xfId="0" applyFont="1" applyFill="1" applyBorder="1" applyAlignment="1" applyProtection="1">
      <alignment horizontal="right"/>
      <protection/>
    </xf>
    <xf numFmtId="175" fontId="8" fillId="36" borderId="13" xfId="0" applyNumberFormat="1" applyFont="1" applyFill="1" applyBorder="1" applyAlignment="1" applyProtection="1">
      <alignment horizontal="center"/>
      <protection locked="0"/>
    </xf>
    <xf numFmtId="181" fontId="6" fillId="36" borderId="12" xfId="0" applyNumberFormat="1" applyFont="1" applyFill="1" applyBorder="1" applyAlignment="1" applyProtection="1">
      <alignment/>
      <protection locked="0"/>
    </xf>
    <xf numFmtId="181" fontId="6" fillId="36" borderId="17" xfId="0" applyNumberFormat="1" applyFont="1" applyFill="1" applyBorder="1" applyAlignment="1" applyProtection="1">
      <alignment/>
      <protection locked="0"/>
    </xf>
    <xf numFmtId="182" fontId="6" fillId="36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4" fillId="0" borderId="21" xfId="0" applyFont="1" applyFill="1" applyBorder="1" applyAlignment="1" applyProtection="1" quotePrefix="1">
      <alignment horizontal="left"/>
      <protection/>
    </xf>
    <xf numFmtId="0" fontId="0" fillId="0" borderId="10" xfId="0" applyBorder="1" applyAlignment="1">
      <alignment/>
    </xf>
    <xf numFmtId="0" fontId="4" fillId="0" borderId="12" xfId="0" applyFont="1" applyFill="1" applyBorder="1" applyAlignment="1" applyProtection="1" quotePrefix="1">
      <alignment horizontal="left"/>
      <protection/>
    </xf>
    <xf numFmtId="175" fontId="7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175" fontId="5" fillId="0" borderId="15" xfId="0" applyNumberFormat="1" applyFont="1" applyFill="1" applyBorder="1" applyAlignment="1" applyProtection="1" quotePrefix="1">
      <alignment horizontal="center"/>
      <protection/>
    </xf>
    <xf numFmtId="175" fontId="5" fillId="0" borderId="23" xfId="0" applyNumberFormat="1" applyFont="1" applyFill="1" applyBorder="1" applyAlignment="1" applyProtection="1" quotePrefix="1">
      <alignment horizontal="left"/>
      <protection/>
    </xf>
    <xf numFmtId="181" fontId="9" fillId="0" borderId="23" xfId="0" applyNumberFormat="1" applyFont="1" applyFill="1" applyBorder="1" applyAlignment="1" applyProtection="1">
      <alignment/>
      <protection/>
    </xf>
    <xf numFmtId="0" fontId="6" fillId="36" borderId="18" xfId="0" applyFont="1" applyFill="1" applyBorder="1" applyAlignment="1" applyProtection="1">
      <alignment horizontal="left"/>
      <protection locked="0"/>
    </xf>
    <xf numFmtId="0" fontId="6" fillId="36" borderId="16" xfId="0" applyFont="1" applyFill="1" applyBorder="1" applyAlignment="1" applyProtection="1">
      <alignment horizontal="left"/>
      <protection locked="0"/>
    </xf>
    <xf numFmtId="3" fontId="6" fillId="36" borderId="15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Dekningsdiagram optimalt produktvalg</a:t>
            </a:r>
          </a:p>
        </c:rich>
      </c:tx>
      <c:layout>
        <c:manualLayout>
          <c:xMode val="factor"/>
          <c:yMode val="factor"/>
          <c:x val="-0.03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15"/>
          <c:w val="0.8097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'Produktvalg med en knapp faktor'!$L$10</c:f>
              <c:strCache>
                <c:ptCount val="1"/>
                <c:pt idx="0">
                  <c:v>Inntekt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'Produktvalg med en knapp faktor'!$K$11:$K$12</c:f>
            </c:numRef>
          </c:cat>
          <c:val>
            <c:numRef>
              <c:f>'Produktvalg med en knapp faktor'!$L$11:$L$12</c:f>
            </c:numRef>
          </c:val>
          <c:smooth val="1"/>
        </c:ser>
        <c:ser>
          <c:idx val="3"/>
          <c:order val="1"/>
          <c:tx>
            <c:strRef>
              <c:f>'Produktvalg med en knapp faktor'!$O$10</c:f>
              <c:strCache>
                <c:ptCount val="1"/>
                <c:pt idx="0">
                  <c:v>Sum kostnader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'Produktvalg med en knapp faktor'!$K$11:$K$12</c:f>
            </c:numRef>
          </c:cat>
          <c:val>
            <c:numRef>
              <c:f>'Produktvalg med en knapp faktor'!$O$11:$O$12</c:f>
            </c:numRef>
          </c:val>
          <c:smooth val="1"/>
        </c:ser>
        <c:ser>
          <c:idx val="2"/>
          <c:order val="2"/>
          <c:tx>
            <c:strRef>
              <c:f>'Produktvalg med en knapp faktor'!$N$10</c:f>
              <c:strCache>
                <c:ptCount val="1"/>
                <c:pt idx="0">
                  <c:v>Variable kostnader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'Produktvalg med en knapp faktor'!$K$11:$K$12</c:f>
            </c:numRef>
          </c:cat>
          <c:val>
            <c:numRef>
              <c:f>'Produktvalg med en knapp faktor'!$N$11:$N$12</c:f>
            </c:numRef>
          </c:val>
          <c:smooth val="1"/>
        </c:ser>
        <c:ser>
          <c:idx val="1"/>
          <c:order val="3"/>
          <c:tx>
            <c:strRef>
              <c:f>'Produktvalg med en knapp faktor'!$M$10</c:f>
              <c:strCache>
                <c:ptCount val="1"/>
                <c:pt idx="0">
                  <c:v>Faste kostnader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'Produktvalg med en knapp faktor'!$K$11:$K$12</c:f>
            </c:numRef>
          </c:cat>
          <c:val>
            <c:numRef>
              <c:f>'Produktvalg med en knapp faktor'!$M$11:$M$12</c:f>
            </c:numRef>
          </c:val>
          <c:smooth val="1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mengde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7846"/>
        <c:crosses val="autoZero"/>
        <c:auto val="0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83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9275"/>
          <c:w val="0.17375"/>
          <c:h val="0.3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9525</xdr:rowOff>
    </xdr:from>
    <xdr:to>
      <xdr:col>3</xdr:col>
      <xdr:colOff>704850</xdr:colOff>
      <xdr:row>43</xdr:row>
      <xdr:rowOff>114300</xdr:rowOff>
    </xdr:to>
    <xdr:graphicFrame>
      <xdr:nvGraphicFramePr>
        <xdr:cNvPr id="1" name="Chart 9"/>
        <xdr:cNvGraphicFramePr/>
      </xdr:nvGraphicFramePr>
      <xdr:xfrm>
        <a:off x="28575" y="3829050"/>
        <a:ext cx="57340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R6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7.8515625" defaultRowHeight="12.75"/>
  <cols>
    <col min="1" max="1" width="51.00390625" style="1" customWidth="1"/>
    <col min="2" max="4" width="12.421875" style="1" customWidth="1"/>
    <col min="5" max="5" width="11.57421875" style="1" customWidth="1"/>
    <col min="6" max="6" width="8.57421875" style="1" customWidth="1"/>
    <col min="7" max="7" width="6.57421875" style="1" customWidth="1"/>
    <col min="8" max="9" width="8.140625" style="1" customWidth="1"/>
    <col min="10" max="10" width="7.8515625" style="2" customWidth="1"/>
    <col min="11" max="15" width="7.8515625" style="2" hidden="1" customWidth="1"/>
    <col min="16" max="16" width="10.7109375" style="2" hidden="1" customWidth="1"/>
    <col min="17" max="18" width="0" style="1" hidden="1" customWidth="1"/>
    <col min="19" max="16384" width="7.8515625" style="1" customWidth="1"/>
  </cols>
  <sheetData>
    <row r="1" spans="1:18" ht="25.5" customHeight="1">
      <c r="A1" s="28"/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29"/>
      <c r="O1" s="29"/>
      <c r="P1" s="29"/>
      <c r="Q1" s="28"/>
      <c r="R1" s="28"/>
    </row>
    <row r="2" spans="1:10" ht="23.25">
      <c r="A2" s="56" t="s">
        <v>0</v>
      </c>
      <c r="B2" s="57"/>
      <c r="C2" s="57"/>
      <c r="D2" s="58"/>
      <c r="E2" s="59"/>
      <c r="F2" s="53"/>
      <c r="G2" s="53"/>
      <c r="H2" s="53"/>
      <c r="I2" s="53"/>
      <c r="J2" s="54"/>
    </row>
    <row r="3" spans="1:10" ht="12.75">
      <c r="A3" s="74" t="s">
        <v>1</v>
      </c>
      <c r="B3" s="41"/>
      <c r="C3" s="97"/>
      <c r="D3" s="55"/>
      <c r="E3" s="53"/>
      <c r="F3" s="53"/>
      <c r="G3" s="53"/>
      <c r="H3" s="53"/>
      <c r="I3" s="53"/>
      <c r="J3" s="54"/>
    </row>
    <row r="4" spans="1:10" ht="12.75">
      <c r="A4" s="80" t="s">
        <v>2</v>
      </c>
      <c r="B4" s="51"/>
      <c r="C4" s="98"/>
      <c r="D4" s="55"/>
      <c r="E4" s="53"/>
      <c r="F4" s="53"/>
      <c r="G4" s="53"/>
      <c r="H4" s="53"/>
      <c r="I4" s="53"/>
      <c r="J4" s="54"/>
    </row>
    <row r="5" spans="1:10" ht="12.75">
      <c r="A5" s="75" t="str">
        <f>"Tilgang/kapasitet på "&amp;C4&amp;":"</f>
        <v>Tilgang/kapasitet på :</v>
      </c>
      <c r="B5" s="3"/>
      <c r="C5" s="99"/>
      <c r="D5" s="55"/>
      <c r="E5" s="53"/>
      <c r="F5" s="53"/>
      <c r="G5" s="53"/>
      <c r="H5" s="53"/>
      <c r="I5" s="53"/>
      <c r="J5" s="54"/>
    </row>
    <row r="6" spans="1:10" ht="12.75">
      <c r="A6" s="49"/>
      <c r="B6" s="50"/>
      <c r="C6" s="51"/>
      <c r="D6" s="52"/>
      <c r="E6" s="53"/>
      <c r="F6" s="53"/>
      <c r="G6" s="53"/>
      <c r="H6" s="53"/>
      <c r="I6" s="53"/>
      <c r="J6" s="54"/>
    </row>
    <row r="7" spans="1:16" ht="12.75">
      <c r="A7" s="8" t="s">
        <v>3</v>
      </c>
      <c r="B7" s="81"/>
      <c r="C7" s="81"/>
      <c r="D7" s="81"/>
      <c r="E7" s="53"/>
      <c r="F7" s="53"/>
      <c r="G7" s="53"/>
      <c r="H7" s="53"/>
      <c r="I7" s="53"/>
      <c r="J7" s="54"/>
      <c r="K7" s="30" t="s">
        <v>4</v>
      </c>
      <c r="L7" s="31"/>
      <c r="M7" s="31"/>
      <c r="N7" s="31"/>
      <c r="O7" s="31"/>
      <c r="P7" s="32"/>
    </row>
    <row r="8" spans="1:16" ht="12.75">
      <c r="A8" s="76" t="str">
        <f>"Faste kostnader "&amp;IF(C5=0,"(ved prod. av flere produkter må disse fordeles)","")</f>
        <v>Faste kostnader (ved prod. av flere produkter må disse fordeles)</v>
      </c>
      <c r="B8" s="82"/>
      <c r="C8" s="82"/>
      <c r="D8" s="82"/>
      <c r="E8" s="53"/>
      <c r="F8" s="53"/>
      <c r="G8" s="53"/>
      <c r="H8" s="53"/>
      <c r="I8" s="53"/>
      <c r="J8" s="54"/>
      <c r="K8" s="33"/>
      <c r="L8" s="34"/>
      <c r="M8" s="34"/>
      <c r="N8" s="34"/>
      <c r="O8" s="34"/>
      <c r="P8" s="35"/>
    </row>
    <row r="9" spans="1:16" ht="12.75">
      <c r="A9" s="77" t="s">
        <v>5</v>
      </c>
      <c r="B9" s="83"/>
      <c r="C9" s="83"/>
      <c r="D9" s="83"/>
      <c r="E9" s="53"/>
      <c r="F9" s="53"/>
      <c r="G9" s="53"/>
      <c r="H9" s="53"/>
      <c r="I9" s="53"/>
      <c r="J9" s="54"/>
      <c r="K9" s="33"/>
      <c r="L9" s="34"/>
      <c r="M9" s="34"/>
      <c r="N9" s="34"/>
      <c r="O9" s="34"/>
      <c r="P9" s="35"/>
    </row>
    <row r="10" spans="1:16" ht="12.75">
      <c r="A10" s="76" t="s">
        <v>6</v>
      </c>
      <c r="B10" s="82"/>
      <c r="C10" s="82"/>
      <c r="D10" s="82"/>
      <c r="E10" s="53"/>
      <c r="F10" s="53"/>
      <c r="G10" s="53"/>
      <c r="H10" s="53"/>
      <c r="I10" s="53"/>
      <c r="J10" s="54"/>
      <c r="K10" s="33" t="s">
        <v>7</v>
      </c>
      <c r="L10" s="34" t="s">
        <v>8</v>
      </c>
      <c r="M10" s="34" t="s">
        <v>9</v>
      </c>
      <c r="N10" s="34" t="s">
        <v>10</v>
      </c>
      <c r="O10" s="34" t="s">
        <v>11</v>
      </c>
      <c r="P10" s="35"/>
    </row>
    <row r="11" spans="1:16" ht="12.75">
      <c r="A11" s="78" t="s">
        <v>12</v>
      </c>
      <c r="B11" s="9">
        <f>B9-B10</f>
        <v>0</v>
      </c>
      <c r="C11" s="9">
        <f>C9-C10</f>
        <v>0</v>
      </c>
      <c r="D11" s="9">
        <f>D9-D10</f>
        <v>0</v>
      </c>
      <c r="E11" s="53"/>
      <c r="F11" s="53"/>
      <c r="G11" s="53"/>
      <c r="H11" s="53"/>
      <c r="I11" s="53"/>
      <c r="J11" s="54"/>
      <c r="K11" s="33">
        <v>0</v>
      </c>
      <c r="L11" s="34">
        <v>0</v>
      </c>
      <c r="M11" s="36">
        <f>B8</f>
        <v>0</v>
      </c>
      <c r="N11" s="34">
        <v>0</v>
      </c>
      <c r="O11" s="36">
        <f>SUM(M11:N11)</f>
        <v>0</v>
      </c>
      <c r="P11" s="35"/>
    </row>
    <row r="12" spans="1:16" ht="12.75">
      <c r="A12" s="76" t="str">
        <f>"Forbruk av knapp faktor "&amp;C4&amp;":"</f>
        <v>Forbruk av knapp faktor :</v>
      </c>
      <c r="B12" s="82"/>
      <c r="C12" s="82"/>
      <c r="D12" s="82"/>
      <c r="E12" s="53"/>
      <c r="F12" s="53"/>
      <c r="G12" s="53"/>
      <c r="H12" s="53"/>
      <c r="I12" s="53"/>
      <c r="J12" s="54"/>
      <c r="K12" s="33">
        <f>IF(L20=1,B18,IF(M20=1,C18,D18))</f>
        <v>0</v>
      </c>
      <c r="L12" s="34">
        <f>IF(L20=1,B19,IF(M20=1,C19,D19))</f>
        <v>0</v>
      </c>
      <c r="M12" s="36">
        <f>B8</f>
        <v>0</v>
      </c>
      <c r="N12" s="34">
        <f>IF(L20=1,B19-B20,IF(M20=1,C19-C20,D19-D20))</f>
        <v>0</v>
      </c>
      <c r="O12" s="36">
        <f>SUM(M12:N12)</f>
        <v>0</v>
      </c>
      <c r="P12" s="35"/>
    </row>
    <row r="13" spans="1:16" ht="12.75">
      <c r="A13" s="78" t="str">
        <f>"Dekningsbidrag/knapp faktor ("&amp;C4&amp;")"</f>
        <v>Dekningsbidrag/knapp faktor ()</v>
      </c>
      <c r="B13" s="9">
        <f>IF(B12=0,0,B11/B12)</f>
        <v>0</v>
      </c>
      <c r="C13" s="9">
        <f>IF(C12=0,0,C11/C12)</f>
        <v>0</v>
      </c>
      <c r="D13" s="9">
        <f>IF(D12=0,0,D11/D12)</f>
        <v>0</v>
      </c>
      <c r="E13" s="53"/>
      <c r="F13" s="53"/>
      <c r="G13" s="53"/>
      <c r="H13" s="53"/>
      <c r="I13" s="53"/>
      <c r="J13" s="54"/>
      <c r="K13" s="33"/>
      <c r="L13" s="34"/>
      <c r="M13" s="34"/>
      <c r="N13" s="34"/>
      <c r="O13" s="34"/>
      <c r="P13" s="35"/>
    </row>
    <row r="14" spans="1:16" ht="12.75">
      <c r="A14" s="92" t="s">
        <v>17</v>
      </c>
      <c r="B14" s="93">
        <f>L20</f>
        <v>0</v>
      </c>
      <c r="C14" s="93">
        <f>M20</f>
        <v>0</v>
      </c>
      <c r="D14" s="93">
        <f>N20</f>
        <v>0</v>
      </c>
      <c r="E14" s="53"/>
      <c r="F14" s="53"/>
      <c r="G14" s="53"/>
      <c r="H14" s="53"/>
      <c r="I14" s="53"/>
      <c r="J14" s="54"/>
      <c r="K14" s="33"/>
      <c r="L14" s="34"/>
      <c r="M14" s="34"/>
      <c r="N14" s="34"/>
      <c r="O14" s="34"/>
      <c r="P14" s="35"/>
    </row>
    <row r="15" spans="1:16" ht="9.75" customHeight="1">
      <c r="A15" s="72"/>
      <c r="B15" s="73"/>
      <c r="C15" s="73"/>
      <c r="D15" s="73"/>
      <c r="E15" s="53"/>
      <c r="F15" s="53"/>
      <c r="G15" s="53"/>
      <c r="H15" s="53"/>
      <c r="I15" s="53"/>
      <c r="J15" s="54"/>
      <c r="K15" s="33"/>
      <c r="L15" s="34"/>
      <c r="M15" s="34"/>
      <c r="N15" s="34"/>
      <c r="O15" s="34"/>
      <c r="P15" s="35"/>
    </row>
    <row r="16" spans="1:16" ht="12.75">
      <c r="A16" s="8" t="s">
        <v>13</v>
      </c>
      <c r="B16" s="12">
        <f>B7</f>
        <v>0</v>
      </c>
      <c r="C16" s="12">
        <f>C7</f>
        <v>0</v>
      </c>
      <c r="D16" s="12">
        <f>D7</f>
        <v>0</v>
      </c>
      <c r="E16" s="66"/>
      <c r="F16" s="53"/>
      <c r="G16" s="53"/>
      <c r="H16" s="53"/>
      <c r="I16" s="53"/>
      <c r="J16" s="54"/>
      <c r="K16" s="33"/>
      <c r="L16" s="34"/>
      <c r="M16" s="34"/>
      <c r="N16" s="34"/>
      <c r="O16" s="34"/>
      <c r="P16" s="35"/>
    </row>
    <row r="17" spans="1:16" ht="12.75">
      <c r="A17" s="79" t="s">
        <v>14</v>
      </c>
      <c r="B17" s="84"/>
      <c r="C17" s="84"/>
      <c r="D17" s="84"/>
      <c r="E17" s="67"/>
      <c r="F17" s="53"/>
      <c r="G17" s="53"/>
      <c r="H17" s="53"/>
      <c r="I17" s="53"/>
      <c r="J17" s="54"/>
      <c r="K17" s="37" t="s">
        <v>15</v>
      </c>
      <c r="L17" s="34"/>
      <c r="M17" s="34"/>
      <c r="N17" s="34"/>
      <c r="O17" s="34"/>
      <c r="P17" s="35"/>
    </row>
    <row r="18" spans="1:16" ht="12.75">
      <c r="A18" s="60" t="s">
        <v>16</v>
      </c>
      <c r="B18" s="61">
        <f>IF(B12=0,0,ROUND($C$5/B12,))</f>
        <v>0</v>
      </c>
      <c r="C18" s="61">
        <f>IF(C12=0,0,ROUND($C$5/C12,))</f>
        <v>0</v>
      </c>
      <c r="D18" s="61">
        <f>IF(D12=0,0,ROUND($C$5/D12,))</f>
        <v>0</v>
      </c>
      <c r="E18" s="68" t="str">
        <f>IF(SUM(B18:D18)&gt;0,"","Sum")</f>
        <v>Sum</v>
      </c>
      <c r="F18" s="53"/>
      <c r="G18" s="53"/>
      <c r="H18" s="53"/>
      <c r="I18" s="53"/>
      <c r="J18" s="54"/>
      <c r="K18" s="33"/>
      <c r="L18" s="34"/>
      <c r="M18" s="34"/>
      <c r="N18" s="34"/>
      <c r="O18" s="34"/>
      <c r="P18" s="35"/>
    </row>
    <row r="19" spans="1:16" ht="12.75">
      <c r="A19" s="62" t="str">
        <f>"Total inntekt "&amp;IF(C5=0,"i dag","når det tas hensyn til knapp faktor")</f>
        <v>Total inntekt i dag</v>
      </c>
      <c r="B19" s="63">
        <f>IF(B$18=0,IF($C$5=0,B$17*B9),B$18*B9)</f>
        <v>0</v>
      </c>
      <c r="C19" s="63">
        <f>IF(C$18=0,IF($C$5=0,C$17*C9),C$18*C9)</f>
        <v>0</v>
      </c>
      <c r="D19" s="63">
        <f>IF(D$18=0,IF($C$5=0,D$17*D9),D$18*D9)</f>
        <v>0</v>
      </c>
      <c r="E19" s="63">
        <f>IF(SUM(B18:D18)=0,SUM(B19:D19),"")</f>
        <v>0</v>
      </c>
      <c r="F19" s="53"/>
      <c r="G19" s="53"/>
      <c r="H19" s="53"/>
      <c r="I19" s="53"/>
      <c r="J19" s="54"/>
      <c r="K19" s="38"/>
      <c r="L19" s="39"/>
      <c r="M19" s="39"/>
      <c r="N19" s="39"/>
      <c r="O19" s="39"/>
      <c r="P19" s="40"/>
    </row>
    <row r="20" spans="1:14" ht="12.75">
      <c r="A20" s="62" t="str">
        <f>"Totalt dekningsbidrag "&amp;IF(C5=0,"i dag","når det tas hensyn til knapp faktor")</f>
        <v>Totalt dekningsbidrag i dag</v>
      </c>
      <c r="B20" s="63">
        <f>IF(B$18=0,IF($C$5=0,B$17*B11),B$18*B11)</f>
        <v>0</v>
      </c>
      <c r="C20" s="63">
        <f>IF(C$18=0,IF($C$5=0,C$17*C11),C$18*C11)</f>
        <v>0</v>
      </c>
      <c r="D20" s="63">
        <f>IF(D$18=0,IF($C$5=0,D$17*D11),D$18*D11)</f>
        <v>0</v>
      </c>
      <c r="E20" s="63">
        <f>IF(SUM(B18:D18)=0,SUM(B20:D20),"")</f>
        <v>0</v>
      </c>
      <c r="F20" s="53"/>
      <c r="G20" s="53"/>
      <c r="H20" s="53"/>
      <c r="I20" s="53"/>
      <c r="J20" s="54"/>
      <c r="K20" s="43"/>
      <c r="L20" s="44">
        <f>IF(B12=0,0,IF(AND(C13&lt;=B13,D13&lt;=B13),1,IF(AND(C13&gt;B13,D13&gt;B13),3,2)))</f>
        <v>0</v>
      </c>
      <c r="M20" s="44">
        <f>IF(C12=0,0,IF(AND(B13&lt;=C13,D13&lt;=C13),1,IF(AND(B13&gt;C13,D13&gt;C13),3,2)))</f>
        <v>0</v>
      </c>
      <c r="N20" s="44">
        <f>IF(D12=0,0,IF(AND(B13&lt;=D13,C13&lt;=D13),1,IF(AND(B13&gt;D13,C13&gt;D13),3,2)))</f>
        <v>0</v>
      </c>
    </row>
    <row r="21" spans="1:14" ht="12.75">
      <c r="A21" s="64" t="str">
        <f>"Resultat "&amp;IF(C5=0,"i dag","når det tas hensyn til knapp faktor")</f>
        <v>Resultat i dag</v>
      </c>
      <c r="B21" s="65">
        <f>IF(B$18=0,IF($C$5=0,B$20-B$8),B$20-B$8)</f>
        <v>0</v>
      </c>
      <c r="C21" s="65">
        <f>IF(C$18=0,IF($C$5=0,C$20-C$8),C$20-C$8)</f>
        <v>0</v>
      </c>
      <c r="D21" s="65">
        <f>IF(D$18=0,IF($C$5=0,D$20-D$8),D$20-D$8)</f>
        <v>0</v>
      </c>
      <c r="E21" s="65">
        <f>IF(SUM(B18:D18)=0,SUM(B21:D21),"")</f>
        <v>0</v>
      </c>
      <c r="F21" s="53"/>
      <c r="G21" s="53"/>
      <c r="H21" s="53"/>
      <c r="I21" s="53"/>
      <c r="J21" s="54"/>
      <c r="K21" s="43"/>
      <c r="L21" s="45">
        <f>IF(L20=1,B7,"")</f>
      </c>
      <c r="M21" s="45">
        <f>IF(M20=1,C7,"")</f>
      </c>
      <c r="N21" s="45">
        <f>IF(N20=1,D7,"")</f>
      </c>
    </row>
    <row r="22" spans="1:10" ht="12.75">
      <c r="A22" s="53"/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2.75">
      <c r="A23" s="53"/>
      <c r="B23" s="53"/>
      <c r="C23" s="53"/>
      <c r="D23" s="53"/>
      <c r="E23" s="53"/>
      <c r="F23" s="53"/>
      <c r="G23" s="53"/>
      <c r="H23" s="53"/>
      <c r="I23" s="53"/>
      <c r="J23" s="54"/>
    </row>
    <row r="24" spans="1:10" ht="12.75">
      <c r="A24" s="53"/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12.75">
      <c r="A25" s="53"/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12.75">
      <c r="A26" s="53"/>
      <c r="B26" s="53"/>
      <c r="C26" s="53"/>
      <c r="D26" s="53"/>
      <c r="E26" s="53"/>
      <c r="F26" s="53"/>
      <c r="G26" s="53"/>
      <c r="H26" s="53"/>
      <c r="I26" s="53"/>
      <c r="J26" s="54"/>
    </row>
    <row r="27" spans="1:10" ht="12.75">
      <c r="A27" s="53"/>
      <c r="B27" s="53"/>
      <c r="C27" s="53"/>
      <c r="D27" s="53"/>
      <c r="E27" s="53"/>
      <c r="F27" s="53"/>
      <c r="G27" s="53"/>
      <c r="H27" s="53"/>
      <c r="I27" s="53"/>
      <c r="J27" s="54"/>
    </row>
    <row r="28" spans="1:10" ht="12.75">
      <c r="A28" s="53"/>
      <c r="B28" s="53"/>
      <c r="C28" s="53"/>
      <c r="D28" s="53"/>
      <c r="E28" s="53"/>
      <c r="F28" s="53"/>
      <c r="G28" s="53"/>
      <c r="H28" s="53"/>
      <c r="I28" s="53"/>
      <c r="J28" s="54"/>
    </row>
    <row r="29" spans="1:10" ht="12.75">
      <c r="A29" s="53"/>
      <c r="B29" s="53"/>
      <c r="C29" s="53"/>
      <c r="D29" s="53"/>
      <c r="E29" s="53"/>
      <c r="F29" s="53"/>
      <c r="G29" s="53"/>
      <c r="H29" s="53"/>
      <c r="I29" s="53"/>
      <c r="J29" s="54"/>
    </row>
    <row r="30" spans="1:10" ht="12.75">
      <c r="A30" s="53"/>
      <c r="B30" s="53"/>
      <c r="C30" s="53"/>
      <c r="D30" s="53"/>
      <c r="E30" s="53"/>
      <c r="F30" s="53"/>
      <c r="G30" s="53"/>
      <c r="H30" s="53"/>
      <c r="I30" s="53"/>
      <c r="J30" s="54"/>
    </row>
    <row r="31" spans="1:10" ht="12.75">
      <c r="A31" s="53"/>
      <c r="B31" s="53"/>
      <c r="C31" s="53"/>
      <c r="D31" s="53"/>
      <c r="E31" s="53"/>
      <c r="F31" s="53"/>
      <c r="G31" s="53"/>
      <c r="H31" s="53"/>
      <c r="I31" s="53"/>
      <c r="J31" s="54"/>
    </row>
    <row r="32" spans="1:10" ht="12.75">
      <c r="A32" s="53"/>
      <c r="B32" s="53"/>
      <c r="C32" s="53"/>
      <c r="D32" s="53"/>
      <c r="E32" s="53"/>
      <c r="F32" s="53"/>
      <c r="G32" s="53"/>
      <c r="H32" s="53"/>
      <c r="I32" s="53"/>
      <c r="J32" s="54"/>
    </row>
    <row r="33" spans="1:10" ht="12.75">
      <c r="A33" s="53"/>
      <c r="B33" s="53"/>
      <c r="C33" s="53"/>
      <c r="D33" s="53"/>
      <c r="E33" s="53"/>
      <c r="F33" s="53"/>
      <c r="G33" s="53"/>
      <c r="H33" s="53"/>
      <c r="I33" s="53"/>
      <c r="J33" s="54"/>
    </row>
    <row r="34" spans="1:10" ht="12.75">
      <c r="A34" s="53"/>
      <c r="B34" s="53"/>
      <c r="C34" s="53"/>
      <c r="D34" s="53"/>
      <c r="E34" s="53"/>
      <c r="F34" s="53"/>
      <c r="G34" s="53"/>
      <c r="H34" s="53"/>
      <c r="I34" s="53"/>
      <c r="J34" s="54"/>
    </row>
    <row r="35" spans="1:10" ht="12.75">
      <c r="A35" s="53"/>
      <c r="B35" s="53"/>
      <c r="C35" s="53"/>
      <c r="D35" s="53"/>
      <c r="E35" s="53"/>
      <c r="F35" s="53"/>
      <c r="G35" s="53"/>
      <c r="H35" s="53"/>
      <c r="I35" s="53"/>
      <c r="J35" s="54"/>
    </row>
    <row r="36" spans="1:10" ht="12.75">
      <c r="A36" s="53"/>
      <c r="B36" s="53"/>
      <c r="C36" s="53"/>
      <c r="D36" s="53"/>
      <c r="E36" s="53"/>
      <c r="F36" s="53"/>
      <c r="G36" s="53"/>
      <c r="H36" s="53"/>
      <c r="I36" s="53"/>
      <c r="J36" s="54"/>
    </row>
    <row r="37" spans="1:10" ht="12.75">
      <c r="A37" s="53"/>
      <c r="B37" s="53"/>
      <c r="C37" s="53"/>
      <c r="D37" s="53"/>
      <c r="E37" s="53"/>
      <c r="F37" s="53"/>
      <c r="G37" s="53"/>
      <c r="H37" s="53"/>
      <c r="I37" s="53"/>
      <c r="J37" s="54"/>
    </row>
    <row r="38" spans="1:10" ht="12.75">
      <c r="A38" s="53"/>
      <c r="B38" s="53"/>
      <c r="C38" s="53"/>
      <c r="D38" s="53"/>
      <c r="E38" s="53"/>
      <c r="F38" s="53"/>
      <c r="G38" s="53"/>
      <c r="H38" s="53"/>
      <c r="I38" s="53"/>
      <c r="J38" s="54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4"/>
    </row>
    <row r="40" spans="1:10" ht="12.75">
      <c r="A40" s="53"/>
      <c r="B40" s="53"/>
      <c r="C40" s="53"/>
      <c r="D40" s="53"/>
      <c r="E40" s="53"/>
      <c r="F40" s="53"/>
      <c r="G40" s="53"/>
      <c r="H40" s="53"/>
      <c r="I40" s="53"/>
      <c r="J40" s="54"/>
    </row>
    <row r="41" spans="1:10" ht="12.75">
      <c r="A41" s="53"/>
      <c r="B41" s="53"/>
      <c r="C41" s="53"/>
      <c r="D41" s="53"/>
      <c r="E41" s="53"/>
      <c r="F41" s="53"/>
      <c r="G41" s="53"/>
      <c r="H41" s="53"/>
      <c r="I41" s="53"/>
      <c r="J41" s="54"/>
    </row>
    <row r="42" spans="1:10" ht="12.75">
      <c r="A42" s="53"/>
      <c r="B42" s="53"/>
      <c r="C42" s="53"/>
      <c r="D42" s="53"/>
      <c r="E42" s="53"/>
      <c r="F42" s="53"/>
      <c r="G42" s="53"/>
      <c r="H42" s="53"/>
      <c r="I42" s="53"/>
      <c r="J42" s="54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2.75">
      <c r="A44" s="53"/>
      <c r="B44" s="53"/>
      <c r="C44" s="53"/>
      <c r="D44" s="53"/>
      <c r="E44" s="53"/>
      <c r="F44" s="53"/>
      <c r="G44" s="53"/>
      <c r="H44" s="53"/>
      <c r="I44" s="53"/>
      <c r="J44" s="54"/>
    </row>
    <row r="45" spans="1:10" ht="12.75">
      <c r="A45" s="53"/>
      <c r="B45" s="53"/>
      <c r="C45" s="53"/>
      <c r="D45" s="53"/>
      <c r="E45" s="53"/>
      <c r="F45" s="53"/>
      <c r="G45" s="53"/>
      <c r="H45" s="53"/>
      <c r="I45" s="53"/>
      <c r="J45" s="54"/>
    </row>
    <row r="46" spans="1:4" ht="27.75" customHeight="1">
      <c r="A46" s="46" t="str">
        <f>IF(A2=0,"",A2)</f>
        <v>Produktvalg med en knapp faktor</v>
      </c>
      <c r="B46" s="47"/>
      <c r="C46" s="47"/>
      <c r="D46" s="42"/>
    </row>
    <row r="47" spans="1:4" ht="12.75" customHeight="1">
      <c r="A47" s="46"/>
      <c r="B47" s="47"/>
      <c r="C47" s="47"/>
      <c r="D47" s="42"/>
    </row>
    <row r="48" spans="1:4" ht="12.75" customHeight="1">
      <c r="A48" s="85">
        <f>IF(C3=0,"","Navn/oppgavenummer: "&amp;C3)</f>
      </c>
      <c r="B48" s="47"/>
      <c r="C48" s="47"/>
      <c r="D48" s="42"/>
    </row>
    <row r="49" spans="1:4" ht="12.75" customHeight="1">
      <c r="A49" s="46"/>
      <c r="B49" s="47"/>
      <c r="C49" s="47"/>
      <c r="D49" s="42"/>
    </row>
    <row r="50" spans="1:4" ht="12.75">
      <c r="A50" s="48" t="str">
        <f>IF(A4=0,"","Knapp faktor")</f>
        <v>Knapp faktor</v>
      </c>
      <c r="B50" s="86">
        <f>IF(C4=0,"",C4)</f>
      </c>
      <c r="C50" s="88"/>
      <c r="D50" s="89"/>
    </row>
    <row r="51" spans="1:4" ht="12.75">
      <c r="A51" s="13" t="str">
        <f aca="true" t="shared" si="0" ref="A51:A59">IF(A5=0,"",A5)</f>
        <v>Tilgang/kapasitet på :</v>
      </c>
      <c r="B51" s="87">
        <f>IF(C5=0,"",C5)</f>
      </c>
      <c r="C51" s="90"/>
      <c r="D51" s="91"/>
    </row>
    <row r="52" spans="1:4" ht="12.75">
      <c r="A52" s="4">
        <f t="shared" si="0"/>
      </c>
      <c r="B52" s="5">
        <f aca="true" t="shared" si="1" ref="B52:D59">IF(B6=0,"",B6)</f>
      </c>
      <c r="C52" s="6">
        <f t="shared" si="1"/>
      </c>
      <c r="D52" s="7">
        <f t="shared" si="1"/>
      </c>
    </row>
    <row r="53" spans="1:4" ht="12.75">
      <c r="A53" s="14" t="str">
        <f t="shared" si="0"/>
        <v>Produktbetegnelse (navn)</v>
      </c>
      <c r="B53" s="15">
        <f t="shared" si="1"/>
      </c>
      <c r="C53" s="15">
        <f t="shared" si="1"/>
      </c>
      <c r="D53" s="15">
        <f t="shared" si="1"/>
      </c>
    </row>
    <row r="54" spans="1:4" ht="12.75">
      <c r="A54" s="16" t="str">
        <f t="shared" si="0"/>
        <v>Faste kostnader (ved prod. av flere produkter må disse fordeles)</v>
      </c>
      <c r="B54" s="17">
        <f t="shared" si="1"/>
      </c>
      <c r="C54" s="17">
        <f t="shared" si="1"/>
      </c>
      <c r="D54" s="17">
        <f t="shared" si="1"/>
      </c>
    </row>
    <row r="55" spans="1:4" ht="12.75">
      <c r="A55" s="18" t="str">
        <f t="shared" si="0"/>
        <v>Pris:</v>
      </c>
      <c r="B55" s="19">
        <f t="shared" si="1"/>
      </c>
      <c r="C55" s="19">
        <f t="shared" si="1"/>
      </c>
      <c r="D55" s="19">
        <f t="shared" si="1"/>
      </c>
    </row>
    <row r="56" spans="1:4" ht="12.75">
      <c r="A56" s="16" t="str">
        <f t="shared" si="0"/>
        <v>Variable kostnader per enhet:</v>
      </c>
      <c r="B56" s="17">
        <f t="shared" si="1"/>
      </c>
      <c r="C56" s="17">
        <f t="shared" si="1"/>
      </c>
      <c r="D56" s="17">
        <f t="shared" si="1"/>
      </c>
    </row>
    <row r="57" spans="1:4" ht="12.75">
      <c r="A57" s="16" t="str">
        <f t="shared" si="0"/>
        <v>Dekningsbidrag per enhet</v>
      </c>
      <c r="B57" s="20">
        <f t="shared" si="1"/>
      </c>
      <c r="C57" s="20">
        <f t="shared" si="1"/>
      </c>
      <c r="D57" s="20">
        <f t="shared" si="1"/>
      </c>
    </row>
    <row r="58" spans="1:4" ht="12.75">
      <c r="A58" s="16" t="str">
        <f t="shared" si="0"/>
        <v>Forbruk av knapp faktor :</v>
      </c>
      <c r="B58" s="17">
        <f t="shared" si="1"/>
      </c>
      <c r="C58" s="17">
        <f t="shared" si="1"/>
      </c>
      <c r="D58" s="17">
        <f t="shared" si="1"/>
      </c>
    </row>
    <row r="59" spans="1:4" ht="12.75">
      <c r="A59" s="16" t="str">
        <f t="shared" si="0"/>
        <v>Dekningsbidrag/knapp faktor ()</v>
      </c>
      <c r="B59" s="20">
        <f t="shared" si="1"/>
      </c>
      <c r="C59" s="20">
        <f t="shared" si="1"/>
      </c>
      <c r="D59" s="20">
        <f t="shared" si="1"/>
      </c>
    </row>
    <row r="60" spans="1:4" ht="12.75">
      <c r="A60" s="95"/>
      <c r="B60" s="96"/>
      <c r="C60" s="96"/>
      <c r="D60" s="96"/>
    </row>
    <row r="61" spans="1:4" ht="12.75">
      <c r="A61" s="16" t="str">
        <f aca="true" t="shared" si="2" ref="A61:D62">IF(A14=0,"",A14)</f>
        <v>Rangering</v>
      </c>
      <c r="B61" s="94">
        <f t="shared" si="2"/>
      </c>
      <c r="C61" s="94">
        <f t="shared" si="2"/>
      </c>
      <c r="D61" s="94">
        <f t="shared" si="2"/>
      </c>
    </row>
    <row r="62" spans="1:4" ht="12.75">
      <c r="A62" s="10">
        <f t="shared" si="2"/>
      </c>
      <c r="B62" s="11">
        <f t="shared" si="2"/>
      </c>
      <c r="C62" s="11">
        <f t="shared" si="2"/>
      </c>
      <c r="D62" s="11">
        <f t="shared" si="2"/>
      </c>
    </row>
    <row r="63" spans="1:5" ht="12.75">
      <c r="A63" s="14" t="str">
        <f aca="true" t="shared" si="3" ref="A63:E64">IF(A16=0,"",A16)</f>
        <v>Produkt</v>
      </c>
      <c r="B63" s="21">
        <f t="shared" si="3"/>
      </c>
      <c r="C63" s="21">
        <f t="shared" si="3"/>
      </c>
      <c r="D63" s="21">
        <f t="shared" si="3"/>
      </c>
      <c r="E63" s="69">
        <f t="shared" si="3"/>
      </c>
    </row>
    <row r="64" spans="1:5" ht="12.75">
      <c r="A64" s="22" t="str">
        <f t="shared" si="3"/>
        <v>Salg i enheter i dag:</v>
      </c>
      <c r="B64" s="23">
        <f t="shared" si="3"/>
      </c>
      <c r="C64" s="23">
        <f t="shared" si="3"/>
      </c>
      <c r="D64" s="23">
        <f t="shared" si="3"/>
      </c>
      <c r="E64" s="70">
        <f t="shared" si="3"/>
      </c>
    </row>
    <row r="65" spans="1:5" ht="12.75">
      <c r="A65" s="24" t="str">
        <f aca="true" t="shared" si="4" ref="A65:E68">IF(A18=0,"",A18)</f>
        <v>Maksimalt salg når det tas hensyn til knapp faktor </v>
      </c>
      <c r="B65" s="25">
        <f t="shared" si="4"/>
      </c>
      <c r="C65" s="25">
        <f t="shared" si="4"/>
      </c>
      <c r="D65" s="25">
        <f t="shared" si="4"/>
      </c>
      <c r="E65" s="71" t="str">
        <f t="shared" si="4"/>
        <v>Sum</v>
      </c>
    </row>
    <row r="66" spans="1:5" ht="12.75">
      <c r="A66" s="18" t="str">
        <f t="shared" si="4"/>
        <v>Total inntekt i dag</v>
      </c>
      <c r="B66" s="26">
        <f t="shared" si="4"/>
      </c>
      <c r="C66" s="26">
        <f t="shared" si="4"/>
      </c>
      <c r="D66" s="26">
        <f t="shared" si="4"/>
      </c>
      <c r="E66" s="26">
        <f t="shared" si="4"/>
      </c>
    </row>
    <row r="67" spans="1:5" ht="12.75">
      <c r="A67" s="18" t="str">
        <f t="shared" si="4"/>
        <v>Totalt dekningsbidrag i dag</v>
      </c>
      <c r="B67" s="26">
        <f t="shared" si="4"/>
      </c>
      <c r="C67" s="26">
        <f t="shared" si="4"/>
      </c>
      <c r="D67" s="26">
        <f t="shared" si="4"/>
      </c>
      <c r="E67" s="26">
        <f t="shared" si="4"/>
      </c>
    </row>
    <row r="68" spans="1:5" ht="12.75">
      <c r="A68" s="16" t="str">
        <f t="shared" si="4"/>
        <v>Resultat i dag</v>
      </c>
      <c r="B68" s="27">
        <f t="shared" si="4"/>
      </c>
      <c r="C68" s="27">
        <f t="shared" si="4"/>
      </c>
      <c r="D68" s="27">
        <f t="shared" si="4"/>
      </c>
      <c r="E68" s="27">
        <f t="shared" si="4"/>
      </c>
    </row>
  </sheetData>
  <sheetProtection sheet="1" objects="1" scenarios="1"/>
  <printOptions/>
  <pageMargins left="0.787401575" right="0.52" top="0.84" bottom="0.76" header="0.5" footer="0.5"/>
  <pageSetup fitToHeight="1" fitToWidth="1" horizontalDpi="300" verticalDpi="300" orientation="portrait" paperSize="9" scale="90" r:id="rId3"/>
  <headerFooter alignWithMargins="0">
    <oddHeader>&amp;RUtskriftsdato &amp;D</oddHeader>
    <oddFooter>&amp;LJohs Totland 19©98&amp;C&amp;F &amp;A&amp;RSide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2009-01-19T22:33:30Z</cp:lastPrinted>
  <dcterms:created xsi:type="dcterms:W3CDTF">1998-05-07T03:07:05Z</dcterms:created>
  <dcterms:modified xsi:type="dcterms:W3CDTF">2009-01-19T23:54:22Z</dcterms:modified>
  <cp:category/>
  <cp:version/>
  <cp:contentType/>
  <cp:contentStatus/>
</cp:coreProperties>
</file>